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eiterfassung" sheetId="1" state="visible" r:id="rId3"/>
    <sheet name="Hinweise" sheetId="2" state="visible" r:id="rId4"/>
  </sheets>
  <definedNames>
    <definedName function="false" hidden="false" localSheetId="0" name="_xlnm.Print_Area" vbProcedure="false">Zeiterfassung!$A$1:$J$40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<sst xmlns="http://schemas.openxmlformats.org/spreadsheetml/2006/main" count="37" uniqueCount="37">
  <si>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Zeiterfassung</t>
  </si>
  <si>
    <t xml:space="preserve">Mitarbeiter:</t>
  </si>
  <si>
    <t xml:space="preserve">Maxl Huber</t>
  </si>
  <si>
    <t xml:space="preserve">Personal-Nr.:</t>
  </si>
  <si>
    <t xml:space="preserve">Monat / Jahr:</t>
  </si>
  <si>
    <t xml:space="preserve">Soll-Stunden / Tag:</t>
  </si>
  <si>
    <t xml:space="preserve">Saldo-Übertrag</t>
  </si>
  <si>
    <t xml:space="preserve">Datum</t>
  </si>
  <si>
    <t xml:space="preserve">Wochentag</t>
  </si>
  <si>
    <t xml:space="preserve">Beginn</t>
  </si>
  <si>
    <t xml:space="preserve">Ende</t>
  </si>
  <si>
    <t xml:space="preserve">Pause (h)</t>
  </si>
  <si>
    <t xml:space="preserve">Ist (h)</t>
  </si>
  <si>
    <t xml:space="preserve">Soll (h)</t>
  </si>
  <si>
    <t xml:space="preserve">Saldo (h)</t>
  </si>
  <si>
    <t xml:space="preserve">Tätigkeit / Bemerkung</t>
  </si>
  <si>
    <t xml:space="preserve">Am Freitag früher Schluss</t>
  </si>
  <si>
    <t xml:space="preserve">Summe</t>
  </si>
  <si>
    <t xml:space="preserve">Hinweise zur Zeiterfassung</t>
  </si>
  <si>
    <t xml:space="preserve">Monat / Jahr (C6):</t>
  </si>
  <si>
    <t xml:space="preserve">Gib ein beliebiges Datum im gewünschten Monat ein (z. B. 01.06.2026). Die Tagesliste passt sich automatisch an.</t>
  </si>
  <si>
    <t xml:space="preserve">Soll-Stunden / Tag (C7):</t>
  </si>
  <si>
    <t xml:space="preserve">Tägliche Sollarbeitszeit (z. B. 8,00). Wird nur an Werktagen (Mo–Fr) angesetzt.</t>
  </si>
  <si>
    <t xml:space="preserve">Beginn / Ende:</t>
  </si>
  <si>
    <t xml:space="preserve">Eingabe als Uhrzeit, z. B. "08:00" und "17:00". Format HH:MM.</t>
  </si>
  <si>
    <t xml:space="preserve">Pause (h):</t>
  </si>
  <si>
    <t xml:space="preserve">Eingabe der Pausenzeit als Dezimalwert in Stunden, z. B. 0,5 für 30 Minuten.</t>
  </si>
  <si>
    <t xml:space="preserve">Ist (h):</t>
  </si>
  <si>
    <t xml:space="preserve">Wird automatisch aus Ende − Beginn − Pause berechnet.</t>
  </si>
  <si>
    <t xml:space="preserve">Soll (h):</t>
  </si>
  <si>
    <t xml:space="preserve">Wird automatisch befüllt: Werktag = Soll-Stunden, Wochenende = 0.</t>
  </si>
  <si>
    <t xml:space="preserve">Saldo (h):</t>
  </si>
  <si>
    <t xml:space="preserve">Differenz Ist − Soll. Positiv = Überstunden (grün), negativ = Minus (rot).</t>
  </si>
  <si>
    <t xml:space="preserve">Wochenenden:</t>
  </si>
  <si>
    <t xml:space="preserve">Samstag und Sonntag werden automatisch grau hinterlegt.</t>
  </si>
  <si>
    <t xml:space="preserve">Feiertage / Urlaub / Krank:</t>
  </si>
  <si>
    <t xml:space="preserve">Trage in Spalte 'Tätigkeit / Bemerkung' z. B. 'Urlaub', 'Krank' oder 'Feiertag' ein und setze Beginn/Ende leer. Soll-Stunden ggf. manuell auf 0 überschreiben.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</si>
</sst>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yyyy"/>
    <numFmt numFmtId="166" formatCode="0.00"/>
    <numFmt numFmtId="167" formatCode="dd/mm/yyyy"/>
    <numFmt numFmtId="168" formatCode="hh:mm"/>
    <numFmt numFmtId="169" formatCode="0.00;[RED]\-0.00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05496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2"/>
      <color rgb="FFFFFFFF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F2F2F2"/>
      </patternFill>
    </fill>
    <fill>
      <patternFill patternType="solid">
        <fgColor rgb="FF305496"/>
        <bgColor rgb="FF666699"/>
      </patternFill>
    </fill>
    <fill>
      <patternFill patternType="solid">
        <fgColor rgb="FFFFE699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medium">
        <color rgb="FF404040"/>
      </top>
      <bottom style="medium">
        <color rgb="FF40404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0" fillId="2" borderId="1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6" fontId="0" fillId="2" borderId="1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F2F2F2"/>
        </patternFill>
      </fill>
    </dxf>
    <dxf>
      <font>
        <b val="1"/>
        <color rgb="FFC00000"/>
      </font>
    </dxf>
    <dxf>
      <font>
        <color rgb="FF006100"/>
      </font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05496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1048576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1" ySplit="10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D6" activeCellId="0" sqref="D6"/>
    </sheetView>
  </sheetViews>
  <sheetFormatPr defaultColWidth="8.390625" defaultRowHeight="15" customHeight="tru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7.3"/>
    <col collapsed="false" customWidth="true" hidden="false" outlineLevel="0" max="3" min="3" style="0" width="13"/>
    <col collapsed="false" customWidth="true" hidden="false" outlineLevel="0" max="5" min="4" style="0" width="10"/>
    <col collapsed="false" customWidth="true" hidden="false" outlineLevel="0" max="6" min="6" style="0" width="11"/>
    <col collapsed="false" customWidth="true" hidden="false" outlineLevel="0" max="8" min="7" style="0" width="10"/>
    <col collapsed="false" customWidth="true" hidden="false" outlineLevel="0" max="9" min="9" style="0" width="11"/>
    <col collapsed="false" customWidth="true" hidden="false" outlineLevel="0" max="10" min="10" style="0" width="38"/>
  </cols>
  <sheetData>
    <row r="1" customFormat="false" ht="20.85" hidden="false" customHeight="true" outlineLevel="0" collapsed="false">
      <c r="B1" s="1" t="s">
        <v>0</v>
      </c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B2" s="2" t="s">
        <v>1</v>
      </c>
      <c r="C2" s="3" t="s">
        <v>2</v>
      </c>
    </row>
    <row r="3" customFormat="false" ht="15" hidden="false" customHeight="false" outlineLevel="0" collapsed="false">
      <c r="B3" s="2" t="s">
        <v>3</v>
      </c>
      <c r="C3" s="3" t="n">
        <v>4711</v>
      </c>
    </row>
    <row r="4" customFormat="false" ht="15" hidden="false" customHeight="false" outlineLevel="0" collapsed="false">
      <c r="B4" s="2" t="s">
        <v>4</v>
      </c>
      <c r="C4" s="4" t="n">
        <v>46174</v>
      </c>
    </row>
    <row r="5" customFormat="false" ht="15" hidden="false" customHeight="false" outlineLevel="0" collapsed="false">
      <c r="B5" s="2" t="s">
        <v>5</v>
      </c>
      <c r="C5" s="5" t="n">
        <v>8</v>
      </c>
    </row>
    <row r="6" customFormat="false" ht="15" hidden="false" customHeight="false" outlineLevel="0" collapsed="false">
      <c r="B6" s="2" t="s">
        <v>6</v>
      </c>
      <c r="C6" s="5" t="n">
        <v>4.5</v>
      </c>
    </row>
    <row r="8" customFormat="false" ht="21.75" hidden="false" customHeight="true" outlineLevel="0" collapsed="false"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6" t="s">
        <v>15</v>
      </c>
    </row>
    <row r="9" customFormat="false" ht="18" hidden="false" customHeight="true" outlineLevel="0" collapsed="false">
      <c r="B9" s="7" t="n">
        <f aca="false">IFERROR(DATE(YEAR($C$4),MONTH($C$4),1),"")</f>
        <v>46174</v>
      </c>
      <c r="C9" s="8" t="str">
        <f aca="false">IF(B9="","",TEXT(B9,"TTTT"))</f>
        <v>Montag</v>
      </c>
      <c r="D9" s="9" t="n">
        <v>0.333333333333333</v>
      </c>
      <c r="E9" s="9" t="n">
        <v>0.708333333333333</v>
      </c>
      <c r="F9" s="10" t="n">
        <v>0.5</v>
      </c>
      <c r="G9" s="10" t="n">
        <f aca="false">IF(OR(D9="",E9=""),"",MAX(0,(E9-D9)*24-IFERROR(F9,0)))</f>
        <v>8.5</v>
      </c>
      <c r="H9" s="10" t="n">
        <f aca="false">IF(B9="","",IF(MONTH(B9)&lt;&gt;MONTH($C$4),"",IF(WEEKDAY(B9,2)&gt;5,0,$C$5)))</f>
        <v>8</v>
      </c>
      <c r="I9" s="11" t="n">
        <f aca="false">IF(OR(G9="",H9=""),"",G9-H9)</f>
        <v>0.5</v>
      </c>
      <c r="J9" s="12"/>
    </row>
    <row r="10" customFormat="false" ht="18" hidden="false" customHeight="true" outlineLevel="0" collapsed="false">
      <c r="B10" s="7" t="n">
        <f aca="false">IFERROR(DATE(YEAR($C$4),MONTH($C$4),2),"")</f>
        <v>46175</v>
      </c>
      <c r="C10" s="8" t="str">
        <f aca="false">IF(B10="","",TEXT(B10,"TTTT"))</f>
        <v>Dienstag</v>
      </c>
      <c r="D10" s="9" t="n">
        <v>0.333333333333333</v>
      </c>
      <c r="E10" s="9" t="n">
        <v>0.75</v>
      </c>
      <c r="F10" s="10" t="n">
        <v>1</v>
      </c>
      <c r="G10" s="10" t="n">
        <f aca="false">IF(OR(D10="",E10=""),"",MAX(0,(E10-D10)*24-IFERROR(F10,0)))</f>
        <v>9</v>
      </c>
      <c r="H10" s="10" t="n">
        <f aca="false">IF(B10="","",IF(MONTH(B10)&lt;&gt;MONTH($C$4),"",IF(WEEKDAY(B10,2)&gt;5,0,$C$5)))</f>
        <v>8</v>
      </c>
      <c r="I10" s="11" t="n">
        <f aca="false">IF(OR(G10="",H10=""),"",G10-H10)</f>
        <v>1</v>
      </c>
      <c r="J10" s="12"/>
    </row>
    <row r="11" customFormat="false" ht="18" hidden="false" customHeight="true" outlineLevel="0" collapsed="false">
      <c r="B11" s="7" t="n">
        <f aca="false">IFERROR(DATE(YEAR($C$4),MONTH($C$4),3),"")</f>
        <v>46176</v>
      </c>
      <c r="C11" s="8" t="str">
        <f aca="false">IF(B11="","",TEXT(B11,"TTTT"))</f>
        <v>Mittwoch</v>
      </c>
      <c r="D11" s="9" t="n">
        <v>0.375</v>
      </c>
      <c r="E11" s="9" t="n">
        <v>0.791666666666667</v>
      </c>
      <c r="F11" s="10" t="n">
        <v>0.5</v>
      </c>
      <c r="G11" s="10" t="n">
        <f aca="false">IF(OR(D11="",E11=""),"",MAX(0,(E11-D11)*24-IFERROR(F11,0)))</f>
        <v>9.5</v>
      </c>
      <c r="H11" s="10" t="n">
        <f aca="false">IF(B11="","",IF(MONTH(B11)&lt;&gt;MONTH($C$4),"",IF(WEEKDAY(B11,2)&gt;5,0,$C$5)))</f>
        <v>8</v>
      </c>
      <c r="I11" s="11" t="n">
        <f aca="false">IF(OR(G11="",H11=""),"",G11-H11)</f>
        <v>1.5</v>
      </c>
      <c r="J11" s="12"/>
    </row>
    <row r="12" customFormat="false" ht="18" hidden="false" customHeight="true" outlineLevel="0" collapsed="false">
      <c r="B12" s="7" t="n">
        <f aca="false">IFERROR(DATE(YEAR($C$4),MONTH($C$4),4),"")</f>
        <v>46177</v>
      </c>
      <c r="C12" s="8" t="str">
        <f aca="false">IF(B12="","",TEXT(B12,"TTTT"))</f>
        <v>Donnerstag</v>
      </c>
      <c r="D12" s="9" t="n">
        <v>0.375</v>
      </c>
      <c r="E12" s="9" t="n">
        <v>0.75</v>
      </c>
      <c r="F12" s="10" t="n">
        <v>0.75</v>
      </c>
      <c r="G12" s="10" t="n">
        <f aca="false">IF(OR(D12="",E12=""),"",MAX(0,(E12-D12)*24-IFERROR(F12,0)))</f>
        <v>8.25</v>
      </c>
      <c r="H12" s="10" t="n">
        <f aca="false">IF(B12="","",IF(MONTH(B12)&lt;&gt;MONTH($C$4),"",IF(WEEKDAY(B12,2)&gt;5,0,$C$5)))</f>
        <v>8</v>
      </c>
      <c r="I12" s="11" t="n">
        <f aca="false">IF(OR(G12="",H12=""),"",G12-H12)</f>
        <v>0.25</v>
      </c>
      <c r="J12" s="12"/>
    </row>
    <row r="13" customFormat="false" ht="18" hidden="false" customHeight="true" outlineLevel="0" collapsed="false">
      <c r="B13" s="7" t="n">
        <f aca="false">IFERROR(DATE(YEAR($C$4),MONTH($C$4),5),"")</f>
        <v>46178</v>
      </c>
      <c r="C13" s="8" t="str">
        <f aca="false">IF(B13="","",TEXT(B13,"TTTT"))</f>
        <v>Freitag</v>
      </c>
      <c r="D13" s="9" t="n">
        <v>0.375</v>
      </c>
      <c r="E13" s="9" t="n">
        <v>0.666666666666667</v>
      </c>
      <c r="F13" s="10" t="n">
        <v>0.5</v>
      </c>
      <c r="G13" s="10" t="n">
        <f aca="false">IF(OR(D13="",E13=""),"",MAX(0,(E13-D13)*24-IFERROR(F13,0)))</f>
        <v>6.5</v>
      </c>
      <c r="H13" s="10" t="n">
        <f aca="false">IF(B13="","",IF(MONTH(B13)&lt;&gt;MONTH($C$4),"",IF(WEEKDAY(B13,2)&gt;5,0,$C$5)))</f>
        <v>8</v>
      </c>
      <c r="I13" s="11" t="n">
        <f aca="false">IF(OR(G13="",H13=""),"",G13-H13)</f>
        <v>-1.5</v>
      </c>
      <c r="J13" s="12" t="s">
        <v>16</v>
      </c>
    </row>
    <row r="14" customFormat="false" ht="18" hidden="false" customHeight="true" outlineLevel="0" collapsed="false">
      <c r="B14" s="7" t="n">
        <f aca="false">IFERROR(DATE(YEAR($C$4),MONTH($C$4),6),"")</f>
        <v>46179</v>
      </c>
      <c r="C14" s="8" t="str">
        <f aca="false">IF(B14="","",TEXT(B14,"TTTT"))</f>
        <v>Samstag</v>
      </c>
      <c r="D14" s="9"/>
      <c r="E14" s="9"/>
      <c r="F14" s="10"/>
      <c r="G14" s="10" t="str">
        <f aca="false">IF(OR(D14="",E14=""),"",MAX(0,(E14-D14)*24-IFERROR(F14,0)))</f>
        <v/>
      </c>
      <c r="H14" s="10" t="n">
        <f aca="false">IF(B14="","",IF(MONTH(B14)&lt;&gt;MONTH($C$4),"",IF(WEEKDAY(B14,2)&gt;5,0,$C$5)))</f>
        <v>0</v>
      </c>
      <c r="I14" s="11" t="str">
        <f aca="false">IF(OR(G14="",H14=""),"",G14-H14)</f>
        <v/>
      </c>
      <c r="J14" s="12"/>
    </row>
    <row r="15" customFormat="false" ht="18" hidden="false" customHeight="true" outlineLevel="0" collapsed="false">
      <c r="B15" s="7" t="n">
        <f aca="false">IFERROR(DATE(YEAR($C$4),MONTH($C$4),7),"")</f>
        <v>46180</v>
      </c>
      <c r="C15" s="8" t="str">
        <f aca="false">IF(B15="","",TEXT(B15,"TTTT"))</f>
        <v>Sonntag</v>
      </c>
      <c r="D15" s="9"/>
      <c r="E15" s="9"/>
      <c r="F15" s="10"/>
      <c r="G15" s="10" t="str">
        <f aca="false">IF(OR(D15="",E15=""),"",MAX(0,(E15-D15)*24-IFERROR(F15,0)))</f>
        <v/>
      </c>
      <c r="H15" s="10" t="n">
        <f aca="false">IF(B15="","",IF(MONTH(B15)&lt;&gt;MONTH($C$4),"",IF(WEEKDAY(B15,2)&gt;5,0,$C$5)))</f>
        <v>0</v>
      </c>
      <c r="I15" s="11" t="str">
        <f aca="false">IF(OR(G15="",H15=""),"",G15-H15)</f>
        <v/>
      </c>
      <c r="J15" s="12"/>
    </row>
    <row r="16" customFormat="false" ht="18" hidden="false" customHeight="true" outlineLevel="0" collapsed="false">
      <c r="B16" s="7" t="n">
        <f aca="false">IFERROR(DATE(YEAR($C$4),MONTH($C$4),8),"")</f>
        <v>46181</v>
      </c>
      <c r="C16" s="8" t="str">
        <f aca="false">IF(B16="","",TEXT(B16,"TTTT"))</f>
        <v>Montag</v>
      </c>
      <c r="D16" s="9"/>
      <c r="E16" s="9"/>
      <c r="F16" s="10"/>
      <c r="G16" s="10" t="str">
        <f aca="false">IF(OR(D16="",E16=""),"",MAX(0,(E16-D16)*24-IFERROR(F16,0)))</f>
        <v/>
      </c>
      <c r="H16" s="10" t="n">
        <f aca="false">IF(B16="","",IF(MONTH(B16)&lt;&gt;MONTH($C$4),"",IF(WEEKDAY(B16,2)&gt;5,0,$C$5)))</f>
        <v>8</v>
      </c>
      <c r="I16" s="11" t="str">
        <f aca="false">IF(OR(G16="",H16=""),"",G16-H16)</f>
        <v/>
      </c>
      <c r="J16" s="12"/>
    </row>
    <row r="17" customFormat="false" ht="18" hidden="false" customHeight="true" outlineLevel="0" collapsed="false">
      <c r="B17" s="7" t="n">
        <f aca="false">IFERROR(DATE(YEAR($C$4),MONTH($C$4),9),"")</f>
        <v>46182</v>
      </c>
      <c r="C17" s="8" t="str">
        <f aca="false">IF(B17="","",TEXT(B17,"TTTT"))</f>
        <v>Dienstag</v>
      </c>
      <c r="D17" s="9"/>
      <c r="E17" s="9"/>
      <c r="F17" s="10"/>
      <c r="G17" s="10" t="str">
        <f aca="false">IF(OR(D17="",E17=""),"",MAX(0,(E17-D17)*24-IFERROR(F17,0)))</f>
        <v/>
      </c>
      <c r="H17" s="10" t="n">
        <f aca="false">IF(B17="","",IF(MONTH(B17)&lt;&gt;MONTH($C$4),"",IF(WEEKDAY(B17,2)&gt;5,0,$C$5)))</f>
        <v>8</v>
      </c>
      <c r="I17" s="11" t="str">
        <f aca="false">IF(OR(G17="",H17=""),"",G17-H17)</f>
        <v/>
      </c>
      <c r="J17" s="12"/>
    </row>
    <row r="18" customFormat="false" ht="18" hidden="false" customHeight="true" outlineLevel="0" collapsed="false">
      <c r="B18" s="7" t="n">
        <f aca="false">IFERROR(DATE(YEAR($C$4),MONTH($C$4),10),"")</f>
        <v>46183</v>
      </c>
      <c r="C18" s="8" t="str">
        <f aca="false">IF(B18="","",TEXT(B18,"TTTT"))</f>
        <v>Mittwoch</v>
      </c>
      <c r="D18" s="9"/>
      <c r="E18" s="9"/>
      <c r="F18" s="10"/>
      <c r="G18" s="10" t="str">
        <f aca="false">IF(OR(D18="",E18=""),"",MAX(0,(E18-D18)*24-IFERROR(F18,0)))</f>
        <v/>
      </c>
      <c r="H18" s="10" t="n">
        <f aca="false">IF(B18="","",IF(MONTH(B18)&lt;&gt;MONTH($C$4),"",IF(WEEKDAY(B18,2)&gt;5,0,$C$5)))</f>
        <v>8</v>
      </c>
      <c r="I18" s="11" t="str">
        <f aca="false">IF(OR(G18="",H18=""),"",G18-H18)</f>
        <v/>
      </c>
      <c r="J18" s="12"/>
    </row>
    <row r="19" customFormat="false" ht="18" hidden="false" customHeight="true" outlineLevel="0" collapsed="false">
      <c r="B19" s="7" t="n">
        <f aca="false">IFERROR(DATE(YEAR($C$4),MONTH($C$4),11),"")</f>
        <v>46184</v>
      </c>
      <c r="C19" s="8" t="str">
        <f aca="false">IF(B19="","",TEXT(B19,"TTTT"))</f>
        <v>Donnerstag</v>
      </c>
      <c r="D19" s="9"/>
      <c r="E19" s="9"/>
      <c r="F19" s="10"/>
      <c r="G19" s="10" t="str">
        <f aca="false">IF(OR(D19="",E19=""),"",MAX(0,(E19-D19)*24-IFERROR(F19,0)))</f>
        <v/>
      </c>
      <c r="H19" s="10" t="n">
        <f aca="false">IF(B19="","",IF(MONTH(B19)&lt;&gt;MONTH($C$4),"",IF(WEEKDAY(B19,2)&gt;5,0,$C$5)))</f>
        <v>8</v>
      </c>
      <c r="I19" s="11" t="str">
        <f aca="false">IF(OR(G19="",H19=""),"",G19-H19)</f>
        <v/>
      </c>
      <c r="J19" s="12"/>
    </row>
    <row r="20" customFormat="false" ht="18" hidden="false" customHeight="true" outlineLevel="0" collapsed="false">
      <c r="B20" s="7" t="n">
        <f aca="false">IFERROR(DATE(YEAR($C$4),MONTH($C$4),12),"")</f>
        <v>46185</v>
      </c>
      <c r="C20" s="8" t="str">
        <f aca="false">IF(B20="","",TEXT(B20,"TTTT"))</f>
        <v>Freitag</v>
      </c>
      <c r="D20" s="9"/>
      <c r="E20" s="9"/>
      <c r="F20" s="10"/>
      <c r="G20" s="10" t="str">
        <f aca="false">IF(OR(D20="",E20=""),"",MAX(0,(E20-D20)*24-IFERROR(F20,0)))</f>
        <v/>
      </c>
      <c r="H20" s="10" t="n">
        <f aca="false">IF(B20="","",IF(MONTH(B20)&lt;&gt;MONTH($C$4),"",IF(WEEKDAY(B20,2)&gt;5,0,$C$5)))</f>
        <v>8</v>
      </c>
      <c r="I20" s="11" t="str">
        <f aca="false">IF(OR(G20="",H20=""),"",G20-H20)</f>
        <v/>
      </c>
      <c r="J20" s="12"/>
    </row>
    <row r="21" customFormat="false" ht="18" hidden="false" customHeight="true" outlineLevel="0" collapsed="false">
      <c r="B21" s="7" t="n">
        <f aca="false">IFERROR(DATE(YEAR($C$4),MONTH($C$4),13),"")</f>
        <v>46186</v>
      </c>
      <c r="C21" s="8" t="str">
        <f aca="false">IF(B21="","",TEXT(B21,"TTTT"))</f>
        <v>Samstag</v>
      </c>
      <c r="D21" s="9"/>
      <c r="E21" s="9"/>
      <c r="F21" s="10"/>
      <c r="G21" s="10" t="str">
        <f aca="false">IF(OR(D21="",E21=""),"",MAX(0,(E21-D21)*24-IFERROR(F21,0)))</f>
        <v/>
      </c>
      <c r="H21" s="10" t="n">
        <f aca="false">IF(B21="","",IF(MONTH(B21)&lt;&gt;MONTH($C$4),"",IF(WEEKDAY(B21,2)&gt;5,0,$C$5)))</f>
        <v>0</v>
      </c>
      <c r="I21" s="11" t="str">
        <f aca="false">IF(OR(G21="",H21=""),"",G21-H21)</f>
        <v/>
      </c>
      <c r="J21" s="12"/>
    </row>
    <row r="22" customFormat="false" ht="18" hidden="false" customHeight="true" outlineLevel="0" collapsed="false">
      <c r="B22" s="7" t="n">
        <f aca="false">IFERROR(DATE(YEAR($C$4),MONTH($C$4),14),"")</f>
        <v>46187</v>
      </c>
      <c r="C22" s="8" t="str">
        <f aca="false">IF(B22="","",TEXT(B22,"TTTT"))</f>
        <v>Sonntag</v>
      </c>
      <c r="D22" s="9"/>
      <c r="E22" s="9"/>
      <c r="F22" s="10"/>
      <c r="G22" s="10" t="str">
        <f aca="false">IF(OR(D22="",E22=""),"",MAX(0,(E22-D22)*24-IFERROR(F22,0)))</f>
        <v/>
      </c>
      <c r="H22" s="10" t="n">
        <f aca="false">IF(B22="","",IF(MONTH(B22)&lt;&gt;MONTH($C$4),"",IF(WEEKDAY(B22,2)&gt;5,0,$C$5)))</f>
        <v>0</v>
      </c>
      <c r="I22" s="11" t="str">
        <f aca="false">IF(OR(G22="",H22=""),"",G22-H22)</f>
        <v/>
      </c>
      <c r="J22" s="12"/>
    </row>
    <row r="23" customFormat="false" ht="18" hidden="false" customHeight="true" outlineLevel="0" collapsed="false">
      <c r="B23" s="7" t="n">
        <f aca="false">IFERROR(DATE(YEAR($C$4),MONTH($C$4),15),"")</f>
        <v>46188</v>
      </c>
      <c r="C23" s="8" t="str">
        <f aca="false">IF(B23="","",TEXT(B23,"TTTT"))</f>
        <v>Montag</v>
      </c>
      <c r="D23" s="9"/>
      <c r="E23" s="9"/>
      <c r="F23" s="10"/>
      <c r="G23" s="10" t="str">
        <f aca="false">IF(OR(D23="",E23=""),"",MAX(0,(E23-D23)*24-IFERROR(F23,0)))</f>
        <v/>
      </c>
      <c r="H23" s="10" t="n">
        <f aca="false">IF(B23="","",IF(MONTH(B23)&lt;&gt;MONTH($C$4),"",IF(WEEKDAY(B23,2)&gt;5,0,$C$5)))</f>
        <v>8</v>
      </c>
      <c r="I23" s="11" t="str">
        <f aca="false">IF(OR(G23="",H23=""),"",G23-H23)</f>
        <v/>
      </c>
      <c r="J23" s="12"/>
    </row>
    <row r="24" customFormat="false" ht="18" hidden="false" customHeight="true" outlineLevel="0" collapsed="false">
      <c r="B24" s="7" t="n">
        <f aca="false">IFERROR(DATE(YEAR($C$4),MONTH($C$4),16),"")</f>
        <v>46189</v>
      </c>
      <c r="C24" s="8" t="str">
        <f aca="false">IF(B24="","",TEXT(B24,"TTTT"))</f>
        <v>Dienstag</v>
      </c>
      <c r="D24" s="9"/>
      <c r="E24" s="9"/>
      <c r="F24" s="10"/>
      <c r="G24" s="10" t="str">
        <f aca="false">IF(OR(D24="",E24=""),"",MAX(0,(E24-D24)*24-IFERROR(F24,0)))</f>
        <v/>
      </c>
      <c r="H24" s="10" t="n">
        <f aca="false">IF(B24="","",IF(MONTH(B24)&lt;&gt;MONTH($C$4),"",IF(WEEKDAY(B24,2)&gt;5,0,$C$5)))</f>
        <v>8</v>
      </c>
      <c r="I24" s="11" t="str">
        <f aca="false">IF(OR(G24="",H24=""),"",G24-H24)</f>
        <v/>
      </c>
      <c r="J24" s="12"/>
    </row>
    <row r="25" customFormat="false" ht="18" hidden="false" customHeight="true" outlineLevel="0" collapsed="false">
      <c r="B25" s="7" t="n">
        <f aca="false">IFERROR(DATE(YEAR($C$4),MONTH($C$4),17),"")</f>
        <v>46190</v>
      </c>
      <c r="C25" s="8" t="str">
        <f aca="false">IF(B25="","",TEXT(B25,"TTTT"))</f>
        <v>Mittwoch</v>
      </c>
      <c r="D25" s="9"/>
      <c r="E25" s="9"/>
      <c r="F25" s="10"/>
      <c r="G25" s="10" t="str">
        <f aca="false">IF(OR(D25="",E25=""),"",MAX(0,(E25-D25)*24-IFERROR(F25,0)))</f>
        <v/>
      </c>
      <c r="H25" s="10" t="n">
        <f aca="false">IF(B25="","",IF(MONTH(B25)&lt;&gt;MONTH($C$4),"",IF(WEEKDAY(B25,2)&gt;5,0,$C$5)))</f>
        <v>8</v>
      </c>
      <c r="I25" s="11" t="str">
        <f aca="false">IF(OR(G25="",H25=""),"",G25-H25)</f>
        <v/>
      </c>
      <c r="J25" s="12"/>
    </row>
    <row r="26" customFormat="false" ht="18" hidden="false" customHeight="true" outlineLevel="0" collapsed="false">
      <c r="B26" s="7" t="n">
        <f aca="false">IFERROR(DATE(YEAR($C$4),MONTH($C$4),18),"")</f>
        <v>46191</v>
      </c>
      <c r="C26" s="8" t="str">
        <f aca="false">IF(B26="","",TEXT(B26,"TTTT"))</f>
        <v>Donnerstag</v>
      </c>
      <c r="D26" s="9"/>
      <c r="E26" s="9"/>
      <c r="F26" s="10"/>
      <c r="G26" s="10" t="str">
        <f aca="false">IF(OR(D26="",E26=""),"",MAX(0,(E26-D26)*24-IFERROR(F26,0)))</f>
        <v/>
      </c>
      <c r="H26" s="10" t="n">
        <f aca="false">IF(B26="","",IF(MONTH(B26)&lt;&gt;MONTH($C$4),"",IF(WEEKDAY(B26,2)&gt;5,0,$C$5)))</f>
        <v>8</v>
      </c>
      <c r="I26" s="11" t="str">
        <f aca="false">IF(OR(G26="",H26=""),"",G26-H26)</f>
        <v/>
      </c>
      <c r="J26" s="12"/>
    </row>
    <row r="27" customFormat="false" ht="18" hidden="false" customHeight="true" outlineLevel="0" collapsed="false">
      <c r="B27" s="7" t="n">
        <f aca="false">IFERROR(DATE(YEAR($C$4),MONTH($C$4),19),"")</f>
        <v>46192</v>
      </c>
      <c r="C27" s="8" t="str">
        <f aca="false">IF(B27="","",TEXT(B27,"TTTT"))</f>
        <v>Freitag</v>
      </c>
      <c r="D27" s="9"/>
      <c r="E27" s="9"/>
      <c r="F27" s="10"/>
      <c r="G27" s="10" t="str">
        <f aca="false">IF(OR(D27="",E27=""),"",MAX(0,(E27-D27)*24-IFERROR(F27,0)))</f>
        <v/>
      </c>
      <c r="H27" s="10" t="n">
        <f aca="false">IF(B27="","",IF(MONTH(B27)&lt;&gt;MONTH($C$4),"",IF(WEEKDAY(B27,2)&gt;5,0,$C$5)))</f>
        <v>8</v>
      </c>
      <c r="I27" s="11" t="str">
        <f aca="false">IF(OR(G27="",H27=""),"",G27-H27)</f>
        <v/>
      </c>
      <c r="J27" s="12"/>
    </row>
    <row r="28" customFormat="false" ht="18" hidden="false" customHeight="true" outlineLevel="0" collapsed="false">
      <c r="B28" s="7" t="n">
        <f aca="false">IFERROR(DATE(YEAR($C$4),MONTH($C$4),20),"")</f>
        <v>46193</v>
      </c>
      <c r="C28" s="8" t="str">
        <f aca="false">IF(B28="","",TEXT(B28,"TTTT"))</f>
        <v>Samstag</v>
      </c>
      <c r="D28" s="9"/>
      <c r="E28" s="9"/>
      <c r="F28" s="10"/>
      <c r="G28" s="10" t="str">
        <f aca="false">IF(OR(D28="",E28=""),"",MAX(0,(E28-D28)*24-IFERROR(F28,0)))</f>
        <v/>
      </c>
      <c r="H28" s="10" t="n">
        <f aca="false">IF(B28="","",IF(MONTH(B28)&lt;&gt;MONTH($C$4),"",IF(WEEKDAY(B28,2)&gt;5,0,$C$5)))</f>
        <v>0</v>
      </c>
      <c r="I28" s="11" t="str">
        <f aca="false">IF(OR(G28="",H28=""),"",G28-H28)</f>
        <v/>
      </c>
      <c r="J28" s="12"/>
    </row>
    <row r="29" customFormat="false" ht="18" hidden="false" customHeight="true" outlineLevel="0" collapsed="false">
      <c r="B29" s="7" t="n">
        <f aca="false">IFERROR(DATE(YEAR($C$4),MONTH($C$4),21),"")</f>
        <v>46194</v>
      </c>
      <c r="C29" s="8" t="str">
        <f aca="false">IF(B29="","",TEXT(B29,"TTTT"))</f>
        <v>Sonntag</v>
      </c>
      <c r="D29" s="9"/>
      <c r="E29" s="9"/>
      <c r="F29" s="10"/>
      <c r="G29" s="10" t="str">
        <f aca="false">IF(OR(D29="",E29=""),"",MAX(0,(E29-D29)*24-IFERROR(F29,0)))</f>
        <v/>
      </c>
      <c r="H29" s="10" t="n">
        <f aca="false">IF(B29="","",IF(MONTH(B29)&lt;&gt;MONTH($C$4),"",IF(WEEKDAY(B29,2)&gt;5,0,$C$5)))</f>
        <v>0</v>
      </c>
      <c r="I29" s="11" t="str">
        <f aca="false">IF(OR(G29="",H29=""),"",G29-H29)</f>
        <v/>
      </c>
      <c r="J29" s="12"/>
    </row>
    <row r="30" customFormat="false" ht="18" hidden="false" customHeight="true" outlineLevel="0" collapsed="false">
      <c r="B30" s="7" t="n">
        <f aca="false">IFERROR(DATE(YEAR($C$4),MONTH($C$4),22),"")</f>
        <v>46195</v>
      </c>
      <c r="C30" s="8" t="str">
        <f aca="false">IF(B30="","",TEXT(B30,"TTTT"))</f>
        <v>Montag</v>
      </c>
      <c r="D30" s="9"/>
      <c r="E30" s="9"/>
      <c r="F30" s="10"/>
      <c r="G30" s="10" t="str">
        <f aca="false">IF(OR(D30="",E30=""),"",MAX(0,(E30-D30)*24-IFERROR(F30,0)))</f>
        <v/>
      </c>
      <c r="H30" s="10" t="n">
        <f aca="false">IF(B30="","",IF(MONTH(B30)&lt;&gt;MONTH($C$4),"",IF(WEEKDAY(B30,2)&gt;5,0,$C$5)))</f>
        <v>8</v>
      </c>
      <c r="I30" s="11" t="str">
        <f aca="false">IF(OR(G30="",H30=""),"",G30-H30)</f>
        <v/>
      </c>
      <c r="J30" s="12"/>
    </row>
    <row r="31" customFormat="false" ht="18" hidden="false" customHeight="true" outlineLevel="0" collapsed="false">
      <c r="B31" s="7" t="n">
        <f aca="false">IFERROR(DATE(YEAR($C$4),MONTH($C$4),23),"")</f>
        <v>46196</v>
      </c>
      <c r="C31" s="8" t="str">
        <f aca="false">IF(B31="","",TEXT(B31,"TTTT"))</f>
        <v>Dienstag</v>
      </c>
      <c r="D31" s="9"/>
      <c r="E31" s="9"/>
      <c r="F31" s="10"/>
      <c r="G31" s="10" t="str">
        <f aca="false">IF(OR(D31="",E31=""),"",MAX(0,(E31-D31)*24-IFERROR(F31,0)))</f>
        <v/>
      </c>
      <c r="H31" s="10" t="n">
        <f aca="false">IF(B31="","",IF(MONTH(B31)&lt;&gt;MONTH($C$4),"",IF(WEEKDAY(B31,2)&gt;5,0,$C$5)))</f>
        <v>8</v>
      </c>
      <c r="I31" s="11" t="str">
        <f aca="false">IF(OR(G31="",H31=""),"",G31-H31)</f>
        <v/>
      </c>
      <c r="J31" s="12"/>
    </row>
    <row r="32" customFormat="false" ht="18" hidden="false" customHeight="true" outlineLevel="0" collapsed="false">
      <c r="B32" s="7" t="n">
        <f aca="false">IFERROR(DATE(YEAR($C$4),MONTH($C$4),24),"")</f>
        <v>46197</v>
      </c>
      <c r="C32" s="8" t="str">
        <f aca="false">IF(B32="","",TEXT(B32,"TTTT"))</f>
        <v>Mittwoch</v>
      </c>
      <c r="D32" s="9"/>
      <c r="E32" s="9"/>
      <c r="F32" s="10"/>
      <c r="G32" s="10" t="str">
        <f aca="false">IF(OR(D32="",E32=""),"",MAX(0,(E32-D32)*24-IFERROR(F32,0)))</f>
        <v/>
      </c>
      <c r="H32" s="10" t="n">
        <f aca="false">IF(B32="","",IF(MONTH(B32)&lt;&gt;MONTH($C$4),"",IF(WEEKDAY(B32,2)&gt;5,0,$C$5)))</f>
        <v>8</v>
      </c>
      <c r="I32" s="11" t="str">
        <f aca="false">IF(OR(G32="",H32=""),"",G32-H32)</f>
        <v/>
      </c>
      <c r="J32" s="12"/>
    </row>
    <row r="33" customFormat="false" ht="18" hidden="false" customHeight="true" outlineLevel="0" collapsed="false">
      <c r="B33" s="7" t="n">
        <f aca="false">IFERROR(DATE(YEAR($C$4),MONTH($C$4),25),"")</f>
        <v>46198</v>
      </c>
      <c r="C33" s="8" t="str">
        <f aca="false">IF(B33="","",TEXT(B33,"TTTT"))</f>
        <v>Donnerstag</v>
      </c>
      <c r="D33" s="9"/>
      <c r="E33" s="9"/>
      <c r="F33" s="10"/>
      <c r="G33" s="10" t="str">
        <f aca="false">IF(OR(D33="",E33=""),"",MAX(0,(E33-D33)*24-IFERROR(F33,0)))</f>
        <v/>
      </c>
      <c r="H33" s="10" t="n">
        <f aca="false">IF(B33="","",IF(MONTH(B33)&lt;&gt;MONTH($C$4),"",IF(WEEKDAY(B33,2)&gt;5,0,$C$5)))</f>
        <v>8</v>
      </c>
      <c r="I33" s="11" t="str">
        <f aca="false">IF(OR(G33="",H33=""),"",G33-H33)</f>
        <v/>
      </c>
      <c r="J33" s="12"/>
    </row>
    <row r="34" customFormat="false" ht="18" hidden="false" customHeight="true" outlineLevel="0" collapsed="false">
      <c r="B34" s="7" t="n">
        <f aca="false">IFERROR(DATE(YEAR($C$4),MONTH($C$4),26),"")</f>
        <v>46199</v>
      </c>
      <c r="C34" s="8" t="str">
        <f aca="false">IF(B34="","",TEXT(B34,"TTTT"))</f>
        <v>Freitag</v>
      </c>
      <c r="D34" s="9"/>
      <c r="E34" s="9"/>
      <c r="F34" s="10"/>
      <c r="G34" s="10" t="str">
        <f aca="false">IF(OR(D34="",E34=""),"",MAX(0,(E34-D34)*24-IFERROR(F34,0)))</f>
        <v/>
      </c>
      <c r="H34" s="10" t="n">
        <f aca="false">IF(B34="","",IF(MONTH(B34)&lt;&gt;MONTH($C$4),"",IF(WEEKDAY(B34,2)&gt;5,0,$C$5)))</f>
        <v>8</v>
      </c>
      <c r="I34" s="11" t="str">
        <f aca="false">IF(OR(G34="",H34=""),"",G34-H34)</f>
        <v/>
      </c>
      <c r="J34" s="12"/>
    </row>
    <row r="35" customFormat="false" ht="18" hidden="false" customHeight="true" outlineLevel="0" collapsed="false">
      <c r="B35" s="7" t="n">
        <f aca="false">IFERROR(DATE(YEAR($C$4),MONTH($C$4),27),"")</f>
        <v>46200</v>
      </c>
      <c r="C35" s="8" t="str">
        <f aca="false">IF(B35="","",TEXT(B35,"TTTT"))</f>
        <v>Samstag</v>
      </c>
      <c r="D35" s="9"/>
      <c r="E35" s="9"/>
      <c r="F35" s="10"/>
      <c r="G35" s="10" t="str">
        <f aca="false">IF(OR(D35="",E35=""),"",MAX(0,(E35-D35)*24-IFERROR(F35,0)))</f>
        <v/>
      </c>
      <c r="H35" s="10" t="n">
        <f aca="false">IF(B35="","",IF(MONTH(B35)&lt;&gt;MONTH($C$4),"",IF(WEEKDAY(B35,2)&gt;5,0,$C$5)))</f>
        <v>0</v>
      </c>
      <c r="I35" s="11" t="str">
        <f aca="false">IF(OR(G35="",H35=""),"",G35-H35)</f>
        <v/>
      </c>
      <c r="J35" s="12"/>
    </row>
    <row r="36" customFormat="false" ht="18" hidden="false" customHeight="true" outlineLevel="0" collapsed="false">
      <c r="B36" s="7" t="n">
        <f aca="false">IFERROR(DATE(YEAR($C$4),MONTH($C$4),28),"")</f>
        <v>46201</v>
      </c>
      <c r="C36" s="8" t="str">
        <f aca="false">IF(B36="","",TEXT(B36,"TTTT"))</f>
        <v>Sonntag</v>
      </c>
      <c r="D36" s="9"/>
      <c r="E36" s="9"/>
      <c r="F36" s="10"/>
      <c r="G36" s="10" t="str">
        <f aca="false">IF(OR(D36="",E36=""),"",MAX(0,(E36-D36)*24-IFERROR(F36,0)))</f>
        <v/>
      </c>
      <c r="H36" s="10" t="n">
        <f aca="false">IF(B36="","",IF(MONTH(B36)&lt;&gt;MONTH($C$4),"",IF(WEEKDAY(B36,2)&gt;5,0,$C$5)))</f>
        <v>0</v>
      </c>
      <c r="I36" s="11" t="str">
        <f aca="false">IF(OR(G36="",H36=""),"",G36-H36)</f>
        <v/>
      </c>
      <c r="J36" s="12"/>
    </row>
    <row r="37" customFormat="false" ht="18" hidden="false" customHeight="true" outlineLevel="0" collapsed="false">
      <c r="B37" s="7" t="n">
        <f aca="false">IFERROR(DATE(YEAR($C$4),MONTH($C$4),29),"")</f>
        <v>46202</v>
      </c>
      <c r="C37" s="8" t="str">
        <f aca="false">IF(B37="","",TEXT(B37,"TTTT"))</f>
        <v>Montag</v>
      </c>
      <c r="D37" s="9"/>
      <c r="E37" s="9"/>
      <c r="F37" s="10"/>
      <c r="G37" s="10" t="str">
        <f aca="false">IF(OR(D37="",E37=""),"",MAX(0,(E37-D37)*24-IFERROR(F37,0)))</f>
        <v/>
      </c>
      <c r="H37" s="10" t="n">
        <f aca="false">IF(B37="","",IF(MONTH(B37)&lt;&gt;MONTH($C$4),"",IF(WEEKDAY(B37,2)&gt;5,0,$C$5)))</f>
        <v>8</v>
      </c>
      <c r="I37" s="11" t="str">
        <f aca="false">IF(OR(G37="",H37=""),"",G37-H37)</f>
        <v/>
      </c>
      <c r="J37" s="12"/>
    </row>
    <row r="38" customFormat="false" ht="18" hidden="false" customHeight="true" outlineLevel="0" collapsed="false">
      <c r="B38" s="7" t="n">
        <f aca="false">IFERROR(DATE(YEAR($C$4),MONTH($C$4),30),"")</f>
        <v>46203</v>
      </c>
      <c r="C38" s="8" t="str">
        <f aca="false">IF(B38="","",TEXT(B38,"TTTT"))</f>
        <v>Dienstag</v>
      </c>
      <c r="D38" s="9"/>
      <c r="E38" s="9"/>
      <c r="F38" s="10"/>
      <c r="G38" s="10" t="str">
        <f aca="false">IF(OR(D38="",E38=""),"",MAX(0,(E38-D38)*24-IFERROR(F38,0)))</f>
        <v/>
      </c>
      <c r="H38" s="10" t="n">
        <f aca="false">IF(B38="","",IF(MONTH(B38)&lt;&gt;MONTH($C$4),"",IF(WEEKDAY(B38,2)&gt;5,0,$C$5)))</f>
        <v>8</v>
      </c>
      <c r="I38" s="11" t="str">
        <f aca="false">IF(OR(G38="",H38=""),"",G38-H38)</f>
        <v/>
      </c>
      <c r="J38" s="12"/>
    </row>
    <row r="39" customFormat="false" ht="18" hidden="false" customHeight="true" outlineLevel="0" collapsed="false">
      <c r="B39" s="7" t="n">
        <f aca="false">IFERROR(DATE(YEAR($C$4),MONTH($C$4),31),"")</f>
        <v>46204</v>
      </c>
      <c r="C39" s="8" t="str">
        <f aca="false">IF(B39="","",TEXT(B39,"TTTT"))</f>
        <v>Mittwoch</v>
      </c>
      <c r="D39" s="9"/>
      <c r="E39" s="9"/>
      <c r="F39" s="10"/>
      <c r="G39" s="10" t="str">
        <f aca="false">IF(OR(D39="",E39=""),"",MAX(0,(E39-D39)*24-IFERROR(F39,0)))</f>
        <v/>
      </c>
      <c r="H39" s="10" t="str">
        <f aca="false">IF(B39="","",IF(MONTH(B39)&lt;&gt;MONTH($C$4),"",IF(WEEKDAY(B39,2)&gt;5,0,$C$5)))</f>
        <v/>
      </c>
      <c r="I39" s="11" t="str">
        <f aca="false">IF(OR(G39="",H39=""),"",G39-H39)</f>
        <v/>
      </c>
      <c r="J39" s="12"/>
    </row>
    <row r="40" customFormat="false" ht="21.75" hidden="false" customHeight="true" outlineLevel="0" collapsed="false">
      <c r="B40" s="13" t="s">
        <v>17</v>
      </c>
      <c r="C40" s="13"/>
      <c r="D40" s="13"/>
      <c r="E40" s="13"/>
      <c r="F40" s="13"/>
      <c r="G40" s="14" t="n">
        <f aca="false">SUM(G9:G39)</f>
        <v>41.75</v>
      </c>
      <c r="H40" s="14" t="n">
        <f aca="false">SUM(H9:H39)</f>
        <v>176</v>
      </c>
      <c r="I40" s="14" t="n">
        <f aca="false">SUM(I9:I39)+C6</f>
        <v>6.25</v>
      </c>
      <c r="J40" s="15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1:H1"/>
    <mergeCell ref="B40:F40"/>
  </mergeCells>
  <conditionalFormatting sqref="B9:J39">
    <cfRule type="expression" priority="2" aboveAverage="0" equalAverage="0" bottom="0" percent="0" rank="0" text="" dxfId="0">
      <formula>AND($B9&lt;&gt;"",WEEKDAY($B9,2)&gt;5)</formula>
    </cfRule>
  </conditionalFormatting>
  <conditionalFormatting sqref="I9:I39">
    <cfRule type="cellIs" priority="3" operator="lessThan" aboveAverage="0" equalAverage="0" bottom="0" percent="0" rank="0" text="" dxfId="1">
      <formula>0</formula>
    </cfRule>
    <cfRule type="cellIs" priority="4" operator="greaterThan" aboveAverage="0" equalAverage="0" bottom="0" percent="0" rank="0" text="" dxfId="2">
      <formula>0</formula>
    </cfRule>
  </conditionalFormatting>
  <printOptions headings="false" gridLines="false" gridLinesSet="true" horizontalCentered="tru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2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390625" defaultRowHeight="15" customHeight="tru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6"/>
    <col collapsed="false" customWidth="true" hidden="false" outlineLevel="0" max="6" min="3" style="0" width="22"/>
  </cols>
  <sheetData>
    <row r="2" customFormat="false" ht="22.05" hidden="false" customHeight="false" outlineLevel="0" collapsed="false">
      <c r="B2" s="1" t="s">
        <v>18</v>
      </c>
      <c r="C2" s="1"/>
      <c r="D2" s="1"/>
      <c r="E2" s="1"/>
    </row>
    <row r="4" customFormat="false" ht="31.5" hidden="false" customHeight="true" outlineLevel="0" collapsed="false">
      <c r="B4" s="16" t="s">
        <v>19</v>
      </c>
      <c r="C4" s="17" t="s">
        <v>20</v>
      </c>
      <c r="D4" s="17"/>
      <c r="E4" s="17"/>
      <c r="F4" s="17"/>
    </row>
    <row r="5" customFormat="false" ht="31.5" hidden="false" customHeight="true" outlineLevel="0" collapsed="false">
      <c r="B5" s="16" t="s">
        <v>21</v>
      </c>
      <c r="C5" s="17" t="s">
        <v>22</v>
      </c>
      <c r="D5" s="17"/>
      <c r="E5" s="17"/>
      <c r="F5" s="17"/>
    </row>
    <row r="6" customFormat="false" ht="31.5" hidden="false" customHeight="true" outlineLevel="0" collapsed="false">
      <c r="B6" s="16" t="s">
        <v>23</v>
      </c>
      <c r="C6" s="17" t="s">
        <v>24</v>
      </c>
      <c r="D6" s="17"/>
      <c r="E6" s="17"/>
      <c r="F6" s="17"/>
    </row>
    <row r="7" customFormat="false" ht="31.5" hidden="false" customHeight="true" outlineLevel="0" collapsed="false">
      <c r="B7" s="16" t="s">
        <v>25</v>
      </c>
      <c r="C7" s="17" t="s">
        <v>26</v>
      </c>
      <c r="D7" s="17"/>
      <c r="E7" s="17"/>
      <c r="F7" s="17"/>
    </row>
    <row r="8" customFormat="false" ht="31.5" hidden="false" customHeight="true" outlineLevel="0" collapsed="false">
      <c r="B8" s="16" t="s">
        <v>27</v>
      </c>
      <c r="C8" s="17" t="s">
        <v>28</v>
      </c>
      <c r="D8" s="17"/>
      <c r="E8" s="17"/>
      <c r="F8" s="17"/>
    </row>
    <row r="9" customFormat="false" ht="31.5" hidden="false" customHeight="true" outlineLevel="0" collapsed="false">
      <c r="B9" s="16" t="s">
        <v>29</v>
      </c>
      <c r="C9" s="17" t="s">
        <v>30</v>
      </c>
      <c r="D9" s="17"/>
      <c r="E9" s="17"/>
      <c r="F9" s="17"/>
    </row>
    <row r="10" customFormat="false" ht="31.5" hidden="false" customHeight="true" outlineLevel="0" collapsed="false">
      <c r="B10" s="16" t="s">
        <v>31</v>
      </c>
      <c r="C10" s="17" t="s">
        <v>32</v>
      </c>
      <c r="D10" s="17"/>
      <c r="E10" s="17"/>
      <c r="F10" s="17"/>
    </row>
    <row r="11" customFormat="false" ht="31.5" hidden="false" customHeight="true" outlineLevel="0" collapsed="false">
      <c r="B11" s="16" t="s">
        <v>33</v>
      </c>
      <c r="C11" s="17" t="s">
        <v>34</v>
      </c>
      <c r="D11" s="17"/>
      <c r="E11" s="17"/>
      <c r="F11" s="17"/>
    </row>
    <row r="12" customFormat="false" ht="31.5" hidden="false" customHeight="true" outlineLevel="0" collapsed="false">
      <c r="B12" s="16" t="s">
        <v>35</v>
      </c>
      <c r="C12" s="17" t="s">
        <v>36</v>
      </c>
      <c r="D12" s="17"/>
      <c r="E12" s="17"/>
      <c r="F12" s="17"/>
    </row>
  </sheetData>
  <mergeCells count="10">
    <mergeCell ref="B2:E2"/>
    <mergeCell ref="C4:F4"/>
    <mergeCell ref="C5:F5"/>
    <mergeCell ref="C6:F6"/>
    <mergeCell ref="C7:F7"/>
    <mergeCell ref="C8:F8"/>
    <mergeCell ref="C9:F9"/>
    <mergeCell ref="C10:F10"/>
    <mergeCell ref="C11:F11"/>
    <mergeCell ref="C12:F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2026-06-04T18:40:18Z</dcterms:created>
  <dc:creator>openpyxl</dc:creator>
  <dc:description/>
  <dc:language>de-DE</dc:language>
  <cp:lastModifiedBy/>
  <dcterms:modified xsi:type="dcterms:W3CDTF">2026-06-05T17:15:20Z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